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EMIT\Week 9\W9-b\"/>
    </mc:Choice>
  </mc:AlternateContent>
  <bookViews>
    <workbookView xWindow="0" yWindow="0" windowWidth="23040" windowHeight="9192" activeTab="1"/>
  </bookViews>
  <sheets>
    <sheet name="Copyright" sheetId="3" r:id="rId1"/>
    <sheet name="Anti Dilution " sheetId="4" r:id="rId2"/>
  </sheets>
  <externalReferences>
    <externalReference r:id="rId3"/>
  </externalReferences>
  <definedNames>
    <definedName name="SubHeader">[1]Intro!$B$23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4" l="1"/>
  <c r="E18" i="4"/>
  <c r="E14" i="4"/>
  <c r="E13" i="4"/>
  <c r="E10" i="4"/>
  <c r="E9" i="4"/>
  <c r="H9" i="4" s="1"/>
  <c r="I9" i="4" s="1"/>
  <c r="H10" i="4" l="1"/>
  <c r="I10" i="4" s="1"/>
  <c r="H13" i="4"/>
  <c r="F8" i="4"/>
  <c r="G9" i="4"/>
  <c r="E26" i="4"/>
  <c r="F9" i="4"/>
  <c r="F26" i="4"/>
  <c r="E25" i="4"/>
  <c r="F25" i="4"/>
  <c r="H14" i="4" l="1"/>
  <c r="I13" i="4"/>
  <c r="F27" i="4"/>
  <c r="D21" i="4" s="1"/>
  <c r="E21" i="4" s="1"/>
  <c r="H21" i="4" s="1"/>
  <c r="E27" i="4"/>
  <c r="D17" i="4" s="1"/>
  <c r="E17" i="4" s="1"/>
  <c r="H17" i="4" s="1"/>
  <c r="G10" i="4"/>
  <c r="G8" i="4"/>
  <c r="H22" i="4" l="1"/>
  <c r="I22" i="4" s="1"/>
  <c r="I21" i="4"/>
  <c r="I14" i="4"/>
  <c r="G12" i="4"/>
  <c r="G14" i="4"/>
  <c r="G13" i="4"/>
  <c r="H18" i="4"/>
  <c r="I18" i="4" s="1"/>
  <c r="I17" i="4"/>
  <c r="G21" i="4"/>
  <c r="G22" i="4"/>
  <c r="G20" i="4" l="1"/>
  <c r="G16" i="4"/>
  <c r="G18" i="4"/>
  <c r="G17" i="4"/>
</calcChain>
</file>

<file path=xl/sharedStrings.xml><?xml version="1.0" encoding="utf-8"?>
<sst xmlns="http://schemas.openxmlformats.org/spreadsheetml/2006/main" count="46" uniqueCount="28">
  <si>
    <t>A) No anti-dilution clause</t>
  </si>
  <si>
    <t>Ownership after first round</t>
  </si>
  <si>
    <t>Ownership after second round</t>
  </si>
  <si>
    <t>Entrepreneur</t>
  </si>
  <si>
    <t xml:space="preserve"> </t>
  </si>
  <si>
    <t>B) Full ratchet protection</t>
  </si>
  <si>
    <t>© 2020 Marco Da Rin and Thomas Hellmann</t>
  </si>
  <si>
    <t>Fundamentals of Entrepreneurial Finance</t>
  </si>
  <si>
    <t>green background = input cells (from which formulas derive results)</t>
  </si>
  <si>
    <t>Share Price ($)</t>
  </si>
  <si>
    <t>Broad</t>
  </si>
  <si>
    <t>Narrow</t>
  </si>
  <si>
    <t>Numerator</t>
  </si>
  <si>
    <t>Round 1</t>
  </si>
  <si>
    <t>Denominator</t>
  </si>
  <si>
    <t>Round 2</t>
  </si>
  <si>
    <t>C) Broad-based protection</t>
  </si>
  <si>
    <t>D) Narrow-based protection</t>
  </si>
  <si>
    <t>Chapter 09</t>
  </si>
  <si>
    <t>Anti Dilution clauses</t>
  </si>
  <si>
    <t>(this table replicates and extends Table 9.4 in the book)</t>
  </si>
  <si>
    <t>Shares (M)</t>
  </si>
  <si>
    <t>Investment ($M)</t>
  </si>
  <si>
    <t>Number of shares (M)</t>
  </si>
  <si>
    <t>Round 1 (repriced)</t>
  </si>
  <si>
    <t>Valuation ($M)</t>
  </si>
  <si>
    <t>Anti Dilution protection:</t>
  </si>
  <si>
    <t>Adjustment ratio: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</si>
</sst>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0.0"/>
    <numFmt numFmtId="166" formatCode="0.000"/>
  </numFmts>
  <fonts count="4" x14ac:knownFonts="1">
    <font>
      <sz val="11"/>
      <color theme="1"/>
      <name val="Calibri"/>
      <family val="2"/>
      <scheme val="minor"/>
    </font>
    <font>
      <sz val="14"/>
      <color theme="8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Font="1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/>
    </xf>
    <xf numFmtId="1" fontId="0" fillId="0" borderId="0" xfId="0" applyNumberFormat="1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/>
    </xf>
    <xf numFmtId="2" fontId="0" fillId="0" borderId="0" xfId="0" applyNumberFormat="1"/>
    <xf numFmtId="0" fontId="0" fillId="0" borderId="1" xfId="0" applyFont="1" applyBorder="1" applyAlignment="1">
      <alignment horizontal="left" vertical="center"/>
    </xf>
    <xf numFmtId="1" fontId="0" fillId="0" borderId="1" xfId="0" applyNumberFormat="1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165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2" borderId="0" xfId="0" applyFont="1" applyFill="1"/>
    <xf numFmtId="1" fontId="0" fillId="2" borderId="0" xfId="0" applyNumberFormat="1" applyFont="1" applyFill="1" applyBorder="1" applyAlignment="1">
      <alignment horizontal="center" vertical="center"/>
    </xf>
    <xf numFmtId="1" fontId="0" fillId="2" borderId="1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Border="1"/>
    <xf numFmtId="2" fontId="0" fillId="0" borderId="1" xfId="0" applyNumberFormat="1" applyBorder="1"/>
    <xf numFmtId="165" fontId="0" fillId="0" borderId="1" xfId="0" applyNumberFormat="1" applyBorder="1"/>
    <xf numFmtId="0" fontId="0" fillId="0" borderId="0" xfId="0" applyFont="1" applyFill="1" applyBorder="1" applyAlignment="1">
      <alignment horizontal="right" vertical="center"/>
    </xf>
    <xf numFmtId="0" fontId="0" fillId="0" borderId="2" xfId="0" applyFont="1" applyBorder="1" applyAlignment="1">
      <alignment horizontal="center" vertical="center" wrapText="1"/>
    </xf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2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96240" cy="3962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hellmann\Dropbox\CA%20Capri%20Marco\Current%20Structure\Chapter%203%20(Financial%20Plan)\Financial%20model\2017-07-14%20-%20Financial%20Model%20v9%20-%20WorkHor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Revenues -&gt;"/>
      <sheetName val="Top-Down"/>
      <sheetName val="Bottom-Up"/>
      <sheetName val="Revenues"/>
      <sheetName val="Costs -&gt;"/>
      <sheetName val="COGS"/>
      <sheetName val="Payroll"/>
      <sheetName val="Other Operating Expenses"/>
      <sheetName val="Capital Expenses"/>
      <sheetName val="Expenses"/>
      <sheetName val="Working Capital"/>
      <sheetName val="Financing"/>
      <sheetName val="Statements -&gt;"/>
      <sheetName val="Cash Flow"/>
      <sheetName val="Income Statement"/>
      <sheetName val="Balance Sheet"/>
      <sheetName val="Other Charts -&gt;"/>
      <sheetName val="Additional Charts"/>
      <sheetName val="DCF Valuation"/>
    </sheetNames>
    <sheetDataSet>
      <sheetData sheetId="0">
        <row r="23">
          <cell r="B23" t="str">
            <v>USD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2">
          <cell r="R52">
            <v>29000</v>
          </cell>
        </row>
      </sheetData>
      <sheetData sheetId="10"/>
      <sheetData sheetId="11"/>
      <sheetData sheetId="12"/>
      <sheetData sheetId="13"/>
      <sheetData sheetId="14">
        <row r="16">
          <cell r="R16">
            <v>0</v>
          </cell>
        </row>
      </sheetData>
      <sheetData sheetId="15">
        <row r="18">
          <cell r="R18">
            <v>-1411.9047619047619</v>
          </cell>
        </row>
      </sheetData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7"/>
  <sheetViews>
    <sheetView workbookViewId="0">
      <selection activeCell="A7" sqref="A7"/>
    </sheetView>
  </sheetViews>
  <sheetFormatPr defaultRowHeight="14.4" x14ac:dyDescent="0.3"/>
  <sheetData>
    <row r="2" spans="1:1" ht="16.8" customHeight="1" x14ac:dyDescent="0.3"/>
    <row r="3" spans="1:1" ht="18" x14ac:dyDescent="0.35">
      <c r="A3" s="2" t="s">
        <v>6</v>
      </c>
    </row>
    <row r="4" spans="1:1" ht="18" x14ac:dyDescent="0.35">
      <c r="A4" s="2" t="s">
        <v>7</v>
      </c>
    </row>
    <row r="5" spans="1:1" ht="18" x14ac:dyDescent="0.35">
      <c r="A5" s="2" t="s">
        <v>18</v>
      </c>
    </row>
    <row r="6" spans="1:1" ht="18" x14ac:dyDescent="0.35">
      <c r="A6" s="2" t="s">
        <v>19</v>
      </c>
    </row>
    <row r="7" spans="1:1" ht="15" customHeight="1" x14ac:dyDescent="0.3"/>
  </sheetData>
  <pageMargins left="0.7" right="0.7" top="0.75" bottom="0.75" header="0.3" footer="0.3"/>
  <pageSetup paperSize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abSelected="1" workbookViewId="0">
      <selection activeCell="F20" sqref="F20:F21"/>
    </sheetView>
  </sheetViews>
  <sheetFormatPr defaultRowHeight="14.4" x14ac:dyDescent="0.3"/>
  <cols>
    <col min="1" max="1" width="12.33203125" style="1" customWidth="1"/>
    <col min="2" max="2" width="18.109375" style="1" customWidth="1"/>
    <col min="3" max="3" width="10.109375" style="1" bestFit="1" customWidth="1"/>
    <col min="4" max="4" width="13.77734375" style="1" customWidth="1"/>
    <col min="5" max="5" width="7.5546875" style="1" bestFit="1" customWidth="1"/>
    <col min="6" max="6" width="15.21875" style="1" customWidth="1"/>
    <col min="7" max="7" width="14.33203125" style="1" customWidth="1"/>
    <col min="8" max="8" width="9.77734375" bestFit="1" customWidth="1"/>
    <col min="9" max="9" width="8.77734375" bestFit="1" customWidth="1"/>
  </cols>
  <sheetData>
    <row r="1" spans="1:16" ht="18" x14ac:dyDescent="0.35">
      <c r="A1" s="3" t="s">
        <v>19</v>
      </c>
      <c r="B1" s="4"/>
      <c r="C1"/>
      <c r="D1" s="4"/>
      <c r="E1" s="4"/>
      <c r="F1" s="5"/>
      <c r="G1" s="5"/>
      <c r="H1" s="5"/>
      <c r="I1" s="4"/>
      <c r="K1" s="5"/>
      <c r="P1" s="4"/>
    </row>
    <row r="2" spans="1:16" ht="18" x14ac:dyDescent="0.35">
      <c r="A2" s="3" t="s">
        <v>20</v>
      </c>
      <c r="B2" s="4"/>
      <c r="C2"/>
      <c r="D2" s="4"/>
      <c r="E2" s="4"/>
      <c r="F2" s="5"/>
      <c r="G2" s="5"/>
      <c r="H2" s="5"/>
      <c r="I2" s="4"/>
      <c r="K2" s="5"/>
      <c r="P2" s="4"/>
    </row>
    <row r="3" spans="1:16" s="7" customFormat="1" ht="15.6" x14ac:dyDescent="0.3">
      <c r="A3" s="6" t="s">
        <v>8</v>
      </c>
      <c r="B3" s="23"/>
      <c r="F3" s="8"/>
      <c r="G3" s="8"/>
      <c r="H3" s="8"/>
      <c r="K3" s="8"/>
    </row>
    <row r="6" spans="1:16" ht="28.8" x14ac:dyDescent="0.3">
      <c r="B6" s="9"/>
      <c r="C6" s="9" t="s">
        <v>22</v>
      </c>
      <c r="D6" s="9" t="s">
        <v>9</v>
      </c>
      <c r="E6" s="9" t="s">
        <v>21</v>
      </c>
      <c r="F6" s="9" t="s">
        <v>1</v>
      </c>
      <c r="G6" s="9" t="s">
        <v>2</v>
      </c>
      <c r="H6" s="28" t="s">
        <v>23</v>
      </c>
      <c r="I6" s="28" t="s">
        <v>25</v>
      </c>
    </row>
    <row r="7" spans="1:16" ht="14.4" customHeight="1" x14ac:dyDescent="0.3">
      <c r="B7" s="34" t="s">
        <v>0</v>
      </c>
      <c r="C7" s="34"/>
      <c r="D7" s="34"/>
      <c r="E7" s="34"/>
      <c r="F7" s="34"/>
      <c r="G7" s="34"/>
      <c r="H7" s="29" t="s">
        <v>4</v>
      </c>
      <c r="I7" s="30"/>
    </row>
    <row r="8" spans="1:16" x14ac:dyDescent="0.3">
      <c r="B8" s="10" t="s">
        <v>3</v>
      </c>
      <c r="C8" s="11" t="s">
        <v>4</v>
      </c>
      <c r="D8" s="11" t="s">
        <v>4</v>
      </c>
      <c r="E8" s="26">
        <v>10</v>
      </c>
      <c r="F8" s="13">
        <f>E8/H9</f>
        <v>0.66666666666666663</v>
      </c>
      <c r="G8" s="13">
        <f>E8/H10</f>
        <v>0.3529411764705882</v>
      </c>
    </row>
    <row r="9" spans="1:16" x14ac:dyDescent="0.3">
      <c r="B9" s="10" t="s">
        <v>13</v>
      </c>
      <c r="C9" s="24">
        <v>5</v>
      </c>
      <c r="D9" s="26">
        <v>1</v>
      </c>
      <c r="E9" s="12">
        <f>C9/D9</f>
        <v>5</v>
      </c>
      <c r="F9" s="13">
        <f>E9/H9</f>
        <v>0.33333333333333331</v>
      </c>
      <c r="G9" s="13">
        <f>E9/H10</f>
        <v>0.1764705882352941</v>
      </c>
      <c r="H9" s="14">
        <f>E9+E8</f>
        <v>15</v>
      </c>
      <c r="I9" s="19">
        <f>H9*D9</f>
        <v>15</v>
      </c>
    </row>
    <row r="10" spans="1:16" x14ac:dyDescent="0.3">
      <c r="B10" s="15" t="s">
        <v>15</v>
      </c>
      <c r="C10" s="25">
        <v>10</v>
      </c>
      <c r="D10" s="27">
        <v>0.75</v>
      </c>
      <c r="E10" s="17">
        <f>C10/D10</f>
        <v>13.333333333333334</v>
      </c>
      <c r="F10" s="16"/>
      <c r="G10" s="18">
        <f>E10/H10</f>
        <v>0.47058823529411764</v>
      </c>
      <c r="H10" s="31">
        <f>H9+E10</f>
        <v>28.333333333333336</v>
      </c>
      <c r="I10" s="32">
        <f>H10*D10</f>
        <v>21.25</v>
      </c>
    </row>
    <row r="11" spans="1:16" ht="14.4" customHeight="1" x14ac:dyDescent="0.3">
      <c r="B11" s="34" t="s">
        <v>5</v>
      </c>
      <c r="C11" s="34"/>
      <c r="D11" s="34"/>
      <c r="E11" s="34"/>
      <c r="F11" s="34"/>
      <c r="G11" s="34"/>
      <c r="H11" s="30"/>
      <c r="I11" s="30"/>
    </row>
    <row r="12" spans="1:16" x14ac:dyDescent="0.3">
      <c r="B12" s="10" t="s">
        <v>3</v>
      </c>
      <c r="C12" s="11" t="s">
        <v>4</v>
      </c>
      <c r="D12" s="11" t="s">
        <v>4</v>
      </c>
      <c r="E12" s="26">
        <v>10</v>
      </c>
      <c r="F12" s="13">
        <v>0.66666666666666663</v>
      </c>
      <c r="G12" s="13">
        <f>E12/H14</f>
        <v>0.33333333333333331</v>
      </c>
      <c r="K12" s="35" t="s">
        <v>4</v>
      </c>
    </row>
    <row r="13" spans="1:16" x14ac:dyDescent="0.3">
      <c r="B13" s="10" t="s">
        <v>24</v>
      </c>
      <c r="C13" s="24">
        <v>5</v>
      </c>
      <c r="D13" s="26">
        <v>0.75</v>
      </c>
      <c r="E13" s="12">
        <f>C13/D13</f>
        <v>6.666666666666667</v>
      </c>
      <c r="F13" s="13">
        <v>0.33333333333333331</v>
      </c>
      <c r="G13" s="13">
        <f>E13/H14</f>
        <v>0.22222222222222224</v>
      </c>
      <c r="H13" s="14">
        <f>E13+E12</f>
        <v>16.666666666666668</v>
      </c>
      <c r="I13" s="19">
        <f>H13*D13</f>
        <v>12.5</v>
      </c>
    </row>
    <row r="14" spans="1:16" x14ac:dyDescent="0.3">
      <c r="B14" s="15" t="s">
        <v>15</v>
      </c>
      <c r="C14" s="25">
        <v>10</v>
      </c>
      <c r="D14" s="27">
        <v>0.75</v>
      </c>
      <c r="E14" s="17">
        <f>C14/D14</f>
        <v>13.333333333333334</v>
      </c>
      <c r="F14" s="16"/>
      <c r="G14" s="18">
        <f>E14/H14</f>
        <v>0.44444444444444448</v>
      </c>
      <c r="H14" s="31">
        <f>H13+E14</f>
        <v>30</v>
      </c>
      <c r="I14" s="32">
        <f>H14*D14</f>
        <v>22.5</v>
      </c>
    </row>
    <row r="15" spans="1:16" ht="14.4" customHeight="1" x14ac:dyDescent="0.3">
      <c r="B15" s="34" t="s">
        <v>16</v>
      </c>
      <c r="C15" s="34"/>
      <c r="D15" s="34"/>
      <c r="E15" s="34"/>
      <c r="F15" s="34"/>
      <c r="G15" s="34"/>
      <c r="H15" s="30"/>
      <c r="I15" s="30"/>
    </row>
    <row r="16" spans="1:16" x14ac:dyDescent="0.3">
      <c r="B16" s="10" t="s">
        <v>3</v>
      </c>
      <c r="C16" s="11" t="s">
        <v>4</v>
      </c>
      <c r="D16" s="11" t="s">
        <v>4</v>
      </c>
      <c r="E16" s="26">
        <v>10</v>
      </c>
      <c r="F16" s="13">
        <v>0.66666666666666663</v>
      </c>
      <c r="G16" s="13">
        <f>E16/H18</f>
        <v>0.34482758620689657</v>
      </c>
    </row>
    <row r="17" spans="2:9" x14ac:dyDescent="0.3">
      <c r="B17" s="10" t="s">
        <v>24</v>
      </c>
      <c r="C17" s="24">
        <v>5</v>
      </c>
      <c r="D17" s="26">
        <f>E27</f>
        <v>0.88235294117647056</v>
      </c>
      <c r="E17" s="12">
        <f>C17/D17</f>
        <v>5.666666666666667</v>
      </c>
      <c r="F17" s="13">
        <v>0.33333333333333331</v>
      </c>
      <c r="G17" s="13">
        <f>E17/H18</f>
        <v>0.19540229885057472</v>
      </c>
      <c r="H17" s="14">
        <f>E17+E16</f>
        <v>15.666666666666668</v>
      </c>
      <c r="I17" s="19">
        <f>H17*D17</f>
        <v>13.823529411764707</v>
      </c>
    </row>
    <row r="18" spans="2:9" x14ac:dyDescent="0.3">
      <c r="B18" s="15" t="s">
        <v>15</v>
      </c>
      <c r="C18" s="25">
        <v>10</v>
      </c>
      <c r="D18" s="27">
        <v>0.75</v>
      </c>
      <c r="E18" s="17">
        <f>C18/D18</f>
        <v>13.333333333333334</v>
      </c>
      <c r="F18" s="16"/>
      <c r="G18" s="18">
        <f>E18/H18</f>
        <v>0.45977011494252873</v>
      </c>
      <c r="H18" s="31">
        <f>H17+E18</f>
        <v>29</v>
      </c>
      <c r="I18" s="32">
        <f>H18*D18</f>
        <v>21.75</v>
      </c>
    </row>
    <row r="19" spans="2:9" ht="14.4" customHeight="1" x14ac:dyDescent="0.3">
      <c r="B19" s="34" t="s">
        <v>17</v>
      </c>
      <c r="C19" s="34"/>
      <c r="D19" s="34"/>
      <c r="E19" s="34"/>
      <c r="F19" s="34"/>
      <c r="G19" s="34"/>
      <c r="H19" s="30"/>
      <c r="I19" s="30"/>
    </row>
    <row r="20" spans="2:9" x14ac:dyDescent="0.3">
      <c r="B20" s="10" t="s">
        <v>3</v>
      </c>
      <c r="C20" s="11" t="s">
        <v>4</v>
      </c>
      <c r="D20" s="11" t="s">
        <v>4</v>
      </c>
      <c r="E20" s="26">
        <v>10</v>
      </c>
      <c r="F20" s="13">
        <v>0.66666666666666663</v>
      </c>
      <c r="G20" s="13">
        <f>E20/H22</f>
        <v>0.339622641509434</v>
      </c>
    </row>
    <row r="21" spans="2:9" x14ac:dyDescent="0.3">
      <c r="B21" s="10" t="s">
        <v>24</v>
      </c>
      <c r="C21" s="24">
        <v>5</v>
      </c>
      <c r="D21" s="26">
        <f>F27</f>
        <v>0.81818181818181812</v>
      </c>
      <c r="E21" s="12">
        <f>C21/D21</f>
        <v>6.1111111111111116</v>
      </c>
      <c r="F21" s="13">
        <v>0.33333333333333331</v>
      </c>
      <c r="G21" s="13">
        <f>E21/H22</f>
        <v>0.20754716981132079</v>
      </c>
      <c r="H21" s="14">
        <f>E21+E20</f>
        <v>16.111111111111111</v>
      </c>
      <c r="I21" s="19">
        <f>H21*D21</f>
        <v>13.18181818181818</v>
      </c>
    </row>
    <row r="22" spans="2:9" x14ac:dyDescent="0.3">
      <c r="B22" s="15" t="s">
        <v>15</v>
      </c>
      <c r="C22" s="25">
        <v>10</v>
      </c>
      <c r="D22" s="27">
        <v>0.75</v>
      </c>
      <c r="E22" s="17">
        <f>C22/D22</f>
        <v>13.333333333333334</v>
      </c>
      <c r="F22" s="16"/>
      <c r="G22" s="18">
        <f>E22/H22</f>
        <v>0.45283018867924535</v>
      </c>
      <c r="H22" s="31">
        <f>H21+E22</f>
        <v>29.444444444444443</v>
      </c>
      <c r="I22" s="32">
        <f>H22*D22</f>
        <v>22.083333333333332</v>
      </c>
    </row>
    <row r="24" spans="2:9" x14ac:dyDescent="0.3">
      <c r="C24" t="s">
        <v>26</v>
      </c>
      <c r="E24" s="21" t="s">
        <v>10</v>
      </c>
      <c r="F24" s="21" t="s">
        <v>11</v>
      </c>
    </row>
    <row r="25" spans="2:9" x14ac:dyDescent="0.3">
      <c r="D25" s="22" t="s">
        <v>12</v>
      </c>
      <c r="E25">
        <f>(E8+E9)+(C10/D9)</f>
        <v>25</v>
      </c>
      <c r="F25" s="20">
        <f>E9+(C10/D9)</f>
        <v>15</v>
      </c>
    </row>
    <row r="26" spans="2:9" x14ac:dyDescent="0.3">
      <c r="D26" s="22" t="s">
        <v>14</v>
      </c>
      <c r="E26" s="19">
        <f>(E8+E9)+(C10/D10)</f>
        <v>28.333333333333336</v>
      </c>
      <c r="F26" s="19">
        <f>E9+(C10/D10)</f>
        <v>18.333333333333336</v>
      </c>
    </row>
    <row r="27" spans="2:9" x14ac:dyDescent="0.3">
      <c r="D27" s="33" t="s">
        <v>27</v>
      </c>
      <c r="E27" s="14">
        <f>E25/E26</f>
        <v>0.88235294117647056</v>
      </c>
      <c r="F27" s="14">
        <f>F25/F26</f>
        <v>0.81818181818181812</v>
      </c>
    </row>
  </sheetData>
  <mergeCells count="4">
    <mergeCell ref="B15:G15"/>
    <mergeCell ref="B19:G19"/>
    <mergeCell ref="B7:G7"/>
    <mergeCell ref="B11:G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Copyright</vt:lpstr>
      <vt:lpstr>Anti Dilution </vt:lpstr>
    </vt:vector>
  </TitlesOfParts>
  <Company>Universita' Luigi Bocconi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Da Rin</dc:creator>
  <cp:lastModifiedBy>Marco Da Rin</cp:lastModifiedBy>
  <dcterms:created xsi:type="dcterms:W3CDTF">2020-06-30T22:08:20Z</dcterms:created>
  <dcterms:modified xsi:type="dcterms:W3CDTF">2021-11-12T12:50:16Z</dcterms:modified>
</cp:coreProperties>
</file>