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2" r:id="rId1"/>
    <sheet name="PROFEX" sheetId="1" r:id="rId2"/>
  </sheets>
  <externalReferences>
    <externalReference r:id="rId3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s="1"/>
  <c r="E15" i="1"/>
  <c r="D15" i="1"/>
  <c r="C15" i="1"/>
  <c r="B15" i="1"/>
  <c r="B17" i="1" s="1"/>
  <c r="C11" i="1"/>
  <c r="C10" i="1"/>
  <c r="D9" i="1"/>
  <c r="D11" i="1" s="1"/>
  <c r="D17" i="1" l="1"/>
  <c r="C17" i="1"/>
  <c r="D10" i="1"/>
  <c r="E16" i="1"/>
  <c r="E9" i="1"/>
  <c r="E11" i="1" l="1"/>
  <c r="F9" i="1"/>
  <c r="E10" i="1"/>
  <c r="E17" i="1"/>
  <c r="E18" i="1" s="1"/>
  <c r="E19" i="1" s="1"/>
  <c r="D18" i="1" s="1"/>
  <c r="D19" i="1" s="1"/>
  <c r="C18" i="1" s="1"/>
  <c r="C19" i="1" s="1"/>
  <c r="B18" i="1" s="1"/>
  <c r="B19" i="1" s="1"/>
  <c r="F16" i="1"/>
  <c r="F10" i="1" l="1"/>
  <c r="G10" i="1" s="1"/>
  <c r="F11" i="1"/>
  <c r="G11" i="1" s="1"/>
</calcChain>
</file>

<file path=xl/sharedStrings.xml><?xml version="1.0" encoding="utf-8"?>
<sst xmlns="http://schemas.openxmlformats.org/spreadsheetml/2006/main" count="28" uniqueCount="27">
  <si>
    <t>Round 1</t>
  </si>
  <si>
    <t>Round 2</t>
  </si>
  <si>
    <t>Round 3</t>
  </si>
  <si>
    <t>Round 4</t>
  </si>
  <si>
    <t>Discount rate</t>
  </si>
  <si>
    <t>Discount factor</t>
  </si>
  <si>
    <t>Exit value ($)</t>
  </si>
  <si>
    <t>PROFEX model</t>
  </si>
  <si>
    <t>Total</t>
  </si>
  <si>
    <t>Probability of exit (conditional)</t>
  </si>
  <si>
    <t>Probability of refinancing (conditional)</t>
  </si>
  <si>
    <t>Probability of liquidation (conditional)</t>
  </si>
  <si>
    <t>Probability of reaching stage</t>
  </si>
  <si>
    <t>Probability of exit (unconditional)</t>
  </si>
  <si>
    <t>Probability of liquidation (unconditional)</t>
  </si>
  <si>
    <t>Post-money valuation ($)</t>
  </si>
  <si>
    <t>Pre-money valuation ($)</t>
  </si>
  <si>
    <t>© 2020 Marco Da Rin and Thomas Hellmann</t>
  </si>
  <si>
    <t>Fundamentals of Entrepreneurial Finance</t>
  </si>
  <si>
    <t>Chapter 05</t>
  </si>
  <si>
    <t>PROFEX Model</t>
  </si>
  <si>
    <t>Round 5</t>
  </si>
  <si>
    <t>Investment ($)</t>
  </si>
  <si>
    <t>Stage date (years)</t>
  </si>
  <si>
    <t>Time to next stage  (years)</t>
  </si>
  <si>
    <t>green background = input cells (from which formulas derive results)</t>
  </si>
  <si>
    <t>(this table replicates and extends the Table in WorkHorse Box 5.7 in the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</si>
</sst>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9" fontId="3" fillId="0" borderId="0" xfId="0" applyNumberFormat="1" applyFont="1"/>
    <xf numFmtId="9" fontId="3" fillId="2" borderId="0" xfId="0" applyNumberFormat="1" applyFont="1" applyFill="1"/>
    <xf numFmtId="3" fontId="3" fillId="2" borderId="0" xfId="0" applyNumberFormat="1" applyFont="1" applyFill="1"/>
    <xf numFmtId="3" fontId="3" fillId="0" borderId="0" xfId="0" applyNumberFormat="1" applyFont="1"/>
    <xf numFmtId="0" fontId="3" fillId="2" borderId="0" xfId="0" applyFont="1" applyFill="1"/>
    <xf numFmtId="2" fontId="3" fillId="2" borderId="0" xfId="0" applyNumberFormat="1" applyFont="1" applyFill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llmann/Dropbox/CA%20Capri%20Marco/Current%20Structure/Chapter%203%20(Financial%20Plan)/Financial%20model/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29" sqref="C29"/>
    </sheetView>
  </sheetViews>
  <sheetFormatPr defaultRowHeight="14.4" x14ac:dyDescent="0.3"/>
  <sheetData>
    <row r="2" spans="1:1" ht="16.8" customHeight="1" x14ac:dyDescent="0.3"/>
    <row r="3" spans="1:1" ht="18" x14ac:dyDescent="0.35">
      <c r="A3" s="1" t="s">
        <v>17</v>
      </c>
    </row>
    <row r="4" spans="1:1" ht="18" x14ac:dyDescent="0.35">
      <c r="A4" s="1" t="s">
        <v>18</v>
      </c>
    </row>
    <row r="5" spans="1:1" ht="18" x14ac:dyDescent="0.35">
      <c r="A5" s="1" t="s">
        <v>19</v>
      </c>
    </row>
    <row r="6" spans="1:1" ht="18" x14ac:dyDescent="0.35">
      <c r="A6" s="1" t="s">
        <v>20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defaultRowHeight="14.4" x14ac:dyDescent="0.3"/>
  <cols>
    <col min="1" max="1" width="44.6640625" bestFit="1" customWidth="1"/>
    <col min="2" max="2" width="15.5546875" customWidth="1"/>
    <col min="3" max="6" width="14" customWidth="1"/>
    <col min="7" max="7" width="6.6640625" customWidth="1"/>
    <col min="8" max="8" width="34.21875" bestFit="1" customWidth="1"/>
    <col min="9" max="13" width="7.6640625" bestFit="1" customWidth="1"/>
    <col min="14" max="14" width="5.21875" bestFit="1" customWidth="1"/>
  </cols>
  <sheetData>
    <row r="1" spans="1:10" s="3" customFormat="1" ht="18" x14ac:dyDescent="0.35">
      <c r="A1" s="2" t="s">
        <v>20</v>
      </c>
      <c r="E1" s="4"/>
      <c r="F1" s="4"/>
      <c r="G1" s="4"/>
      <c r="H1" s="4"/>
      <c r="I1" s="4"/>
      <c r="J1" s="4"/>
    </row>
    <row r="2" spans="1:10" s="3" customFormat="1" ht="18" x14ac:dyDescent="0.35">
      <c r="A2" s="2" t="s">
        <v>26</v>
      </c>
      <c r="E2" s="4"/>
      <c r="F2" s="4"/>
      <c r="G2" s="4"/>
      <c r="H2" s="4"/>
      <c r="I2" s="4"/>
      <c r="J2" s="4"/>
    </row>
    <row r="3" spans="1:10" s="7" customFormat="1" ht="15.6" x14ac:dyDescent="0.3">
      <c r="A3" s="5" t="s">
        <v>25</v>
      </c>
      <c r="B3" s="6"/>
      <c r="E3" s="8"/>
      <c r="F3" s="8"/>
      <c r="G3" s="8"/>
      <c r="H3" s="8"/>
      <c r="I3" s="8"/>
      <c r="J3" s="8"/>
    </row>
    <row r="4" spans="1:10" s="9" customFormat="1" ht="15.6" x14ac:dyDescent="0.3"/>
    <row r="5" spans="1:10" s="9" customFormat="1" ht="15.6" x14ac:dyDescent="0.3">
      <c r="A5" s="9" t="s">
        <v>7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21</v>
      </c>
      <c r="G5" s="9" t="s">
        <v>8</v>
      </c>
    </row>
    <row r="6" spans="1:10" s="9" customFormat="1" ht="15.6" x14ac:dyDescent="0.3">
      <c r="A6" s="9" t="s">
        <v>9</v>
      </c>
      <c r="B6" s="10"/>
      <c r="C6" s="11">
        <v>0</v>
      </c>
      <c r="D6" s="11">
        <v>0.3</v>
      </c>
      <c r="E6" s="11">
        <v>0.4</v>
      </c>
      <c r="F6" s="11">
        <v>1</v>
      </c>
    </row>
    <row r="7" spans="1:10" s="9" customFormat="1" ht="15.6" x14ac:dyDescent="0.3">
      <c r="A7" s="9" t="s">
        <v>10</v>
      </c>
      <c r="B7" s="10"/>
      <c r="C7" s="11">
        <v>0.5</v>
      </c>
      <c r="D7" s="11">
        <v>0.5</v>
      </c>
      <c r="E7" s="11">
        <v>0.6</v>
      </c>
      <c r="F7" s="11">
        <v>0</v>
      </c>
    </row>
    <row r="8" spans="1:10" s="9" customFormat="1" ht="15.6" x14ac:dyDescent="0.3">
      <c r="A8" s="9" t="s">
        <v>11</v>
      </c>
      <c r="B8" s="10"/>
      <c r="C8" s="11">
        <v>0.5</v>
      </c>
      <c r="D8" s="11">
        <v>0.2</v>
      </c>
      <c r="E8" s="11">
        <v>0</v>
      </c>
      <c r="F8" s="11">
        <v>0</v>
      </c>
    </row>
    <row r="9" spans="1:10" s="9" customFormat="1" ht="15.6" x14ac:dyDescent="0.3">
      <c r="A9" s="9" t="s">
        <v>12</v>
      </c>
      <c r="B9" s="10"/>
      <c r="C9" s="11">
        <v>1</v>
      </c>
      <c r="D9" s="10">
        <f>C7*C9</f>
        <v>0.5</v>
      </c>
      <c r="E9" s="10">
        <f>D7*D9</f>
        <v>0.25</v>
      </c>
      <c r="F9" s="10">
        <f>E7*E9</f>
        <v>0.15</v>
      </c>
    </row>
    <row r="10" spans="1:10" s="9" customFormat="1" ht="15.6" x14ac:dyDescent="0.3">
      <c r="A10" s="9" t="s">
        <v>13</v>
      </c>
      <c r="B10" s="10"/>
      <c r="C10" s="10">
        <f>C6*C9</f>
        <v>0</v>
      </c>
      <c r="D10" s="10">
        <f>D6*D9</f>
        <v>0.15</v>
      </c>
      <c r="E10" s="10">
        <f>E6*E9</f>
        <v>0.1</v>
      </c>
      <c r="F10" s="10">
        <f>F6*F9</f>
        <v>0.15</v>
      </c>
      <c r="G10" s="10">
        <f>SUM(B10:F10)</f>
        <v>0.4</v>
      </c>
    </row>
    <row r="11" spans="1:10" s="9" customFormat="1" ht="15.6" x14ac:dyDescent="0.3">
      <c r="A11" s="9" t="s">
        <v>14</v>
      </c>
      <c r="B11" s="10"/>
      <c r="C11" s="10">
        <f>C8*C9</f>
        <v>0.5</v>
      </c>
      <c r="D11" s="10">
        <f>D8*D9</f>
        <v>0.1</v>
      </c>
      <c r="E11" s="10">
        <f>E8*E9</f>
        <v>0</v>
      </c>
      <c r="F11" s="10">
        <f>F8*F9</f>
        <v>0</v>
      </c>
      <c r="G11" s="10">
        <f>SUM(B11:F11)</f>
        <v>0.6</v>
      </c>
    </row>
    <row r="12" spans="1:10" s="9" customFormat="1" ht="15.6" x14ac:dyDescent="0.3">
      <c r="A12" s="9" t="s">
        <v>22</v>
      </c>
      <c r="B12" s="12">
        <v>500000</v>
      </c>
      <c r="C12" s="12">
        <v>2000000</v>
      </c>
      <c r="D12" s="12">
        <v>12000000</v>
      </c>
      <c r="E12" s="12">
        <v>6000000</v>
      </c>
      <c r="F12" s="13"/>
    </row>
    <row r="13" spans="1:10" s="9" customFormat="1" ht="15.6" x14ac:dyDescent="0.3">
      <c r="A13" s="9" t="s">
        <v>6</v>
      </c>
      <c r="B13" s="12">
        <v>0</v>
      </c>
      <c r="C13" s="12">
        <v>0</v>
      </c>
      <c r="D13" s="12">
        <v>20000000</v>
      </c>
      <c r="E13" s="12">
        <v>80000000</v>
      </c>
      <c r="F13" s="12">
        <v>40000000</v>
      </c>
    </row>
    <row r="14" spans="1:10" s="9" customFormat="1" ht="15.6" x14ac:dyDescent="0.3">
      <c r="A14" s="9" t="s">
        <v>23</v>
      </c>
      <c r="B14" s="14">
        <v>0</v>
      </c>
      <c r="C14" s="14">
        <v>1</v>
      </c>
      <c r="D14" s="14">
        <v>4</v>
      </c>
      <c r="E14" s="14">
        <v>7</v>
      </c>
      <c r="F14" s="14">
        <v>9</v>
      </c>
    </row>
    <row r="15" spans="1:10" s="9" customFormat="1" ht="15.6" x14ac:dyDescent="0.3">
      <c r="A15" s="9" t="s">
        <v>24</v>
      </c>
      <c r="B15" s="9">
        <f>C14-B14</f>
        <v>1</v>
      </c>
      <c r="C15" s="9">
        <f>D14-C14</f>
        <v>3</v>
      </c>
      <c r="D15" s="9">
        <f>E14-D14</f>
        <v>3</v>
      </c>
      <c r="E15" s="9">
        <f>F14-E14</f>
        <v>2</v>
      </c>
      <c r="F15" s="9">
        <v>0</v>
      </c>
    </row>
    <row r="16" spans="1:10" s="9" customFormat="1" ht="15.6" x14ac:dyDescent="0.3">
      <c r="A16" s="9" t="s">
        <v>4</v>
      </c>
      <c r="B16" s="15">
        <v>0.2</v>
      </c>
      <c r="C16" s="16">
        <f>B16</f>
        <v>0.2</v>
      </c>
      <c r="D16" s="16">
        <f>C16</f>
        <v>0.2</v>
      </c>
      <c r="E16" s="16">
        <f>D16</f>
        <v>0.2</v>
      </c>
      <c r="F16" s="16">
        <f>E16</f>
        <v>0.2</v>
      </c>
    </row>
    <row r="17" spans="1:5" s="9" customFormat="1" ht="15.6" x14ac:dyDescent="0.3">
      <c r="A17" s="9" t="s">
        <v>5</v>
      </c>
      <c r="B17" s="16">
        <f>(1+B16)^B15</f>
        <v>1.2</v>
      </c>
      <c r="C17" s="16">
        <f>(1+C16)^C15</f>
        <v>1.728</v>
      </c>
      <c r="D17" s="16">
        <f>(1+D16)^D15</f>
        <v>1.728</v>
      </c>
      <c r="E17" s="16">
        <f>(1+E16)^E15</f>
        <v>1.44</v>
      </c>
    </row>
    <row r="18" spans="1:5" s="9" customFormat="1" ht="15.6" x14ac:dyDescent="0.3">
      <c r="A18" s="9" t="s">
        <v>15</v>
      </c>
      <c r="B18" s="13">
        <f>(C6*C13+C7*C19)/B17</f>
        <v>2310986.5588324955</v>
      </c>
      <c r="C18" s="13">
        <f>(D6*D13+D7*D19)/C17</f>
        <v>7546367.7411979893</v>
      </c>
      <c r="D18" s="13">
        <f>(E6*E13+E7*E19)/D17</f>
        <v>26080246.91358025</v>
      </c>
      <c r="E18" s="13">
        <f>(F6*F13+F7*F19)/E17</f>
        <v>27777777.77777778</v>
      </c>
    </row>
    <row r="19" spans="1:5" s="9" customFormat="1" ht="15.6" x14ac:dyDescent="0.3">
      <c r="A19" s="9" t="s">
        <v>16</v>
      </c>
      <c r="B19" s="13">
        <f>B18-B12</f>
        <v>1810986.5588324955</v>
      </c>
      <c r="C19" s="13">
        <f>C18-C12</f>
        <v>5546367.7411979893</v>
      </c>
      <c r="D19" s="13">
        <f>D18-D12</f>
        <v>14080246.91358025</v>
      </c>
      <c r="E19" s="13">
        <f>E18-E12</f>
        <v>21777777.77777778</v>
      </c>
    </row>
    <row r="20" spans="1:5" s="9" customFormat="1" ht="15.6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PROFEX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2020-06-29T21:12:31Z</dcterms:created>
  <dcterms:modified xsi:type="dcterms:W3CDTF">2020-07-10T13:02:32Z</dcterms:modified>
</cp:coreProperties>
</file>