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da finire\"/>
    </mc:Choice>
  </mc:AlternateContent>
  <bookViews>
    <workbookView xWindow="0" yWindow="0" windowWidth="23040" windowHeight="9192" firstSheet="1" activeTab="1"/>
  </bookViews>
  <sheets>
    <sheet name="Copyright Notice" sheetId="2" r:id="rId1"/>
    <sheet name="Valuation Notation" sheetId="1" r:id="rId2"/>
    <sheet name="Pre-money and Post-money" sheetId="3" r:id="rId3"/>
    <sheet name="Price, shares, and ownership" sheetId="4" r:id="rId4"/>
    <sheet name="Including stock options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5" l="1"/>
  <c r="C10" i="5"/>
  <c r="C15" i="5" s="1"/>
  <c r="C11" i="4"/>
  <c r="C13" i="4" s="1"/>
  <c r="C11" i="5" l="1"/>
  <c r="C13" i="5"/>
  <c r="C14" i="5"/>
  <c r="C10" i="4"/>
  <c r="C8" i="3"/>
  <c r="C11" i="3" s="1"/>
  <c r="C15" i="4" l="1"/>
  <c r="C14" i="4"/>
  <c r="C12" i="4"/>
  <c r="C9" i="3"/>
  <c r="C10" i="3" s="1"/>
</calcChain>
</file>

<file path=xl/sharedStrings.xml><?xml version="1.0" encoding="utf-8"?>
<sst xmlns="http://schemas.openxmlformats.org/spreadsheetml/2006/main" count="91" uniqueCount="72">
  <si>
    <t>Symbol</t>
  </si>
  <si>
    <t xml:space="preserve">Meaning </t>
  </si>
  <si>
    <t>CCR</t>
  </si>
  <si>
    <t>Cash-on-cash return</t>
  </si>
  <si>
    <t>d</t>
  </si>
  <si>
    <t>Discount rate</t>
  </si>
  <si>
    <t>Ownership fraction of new investors</t>
  </si>
  <si>
    <t>Ownership fraction of pre-investment shareholders</t>
  </si>
  <si>
    <t>Ownership fraction of the stock options pool</t>
  </si>
  <si>
    <t xml:space="preserve">I </t>
  </si>
  <si>
    <t>Investment amount</t>
  </si>
  <si>
    <t>IRR</t>
  </si>
  <si>
    <t>Internal rate of return</t>
  </si>
  <si>
    <t>NVP</t>
  </si>
  <si>
    <t>Net present value</t>
  </si>
  <si>
    <t>Number of shares of new investors</t>
  </si>
  <si>
    <t>Number of shares outstanding after the investment round</t>
  </si>
  <si>
    <t>Number of shares of pre-investment shareholders</t>
  </si>
  <si>
    <t>Number of shares allocated to the stock options pool</t>
  </si>
  <si>
    <t>t</t>
  </si>
  <si>
    <t>time</t>
  </si>
  <si>
    <t>T</t>
  </si>
  <si>
    <t>Investment duration</t>
  </si>
  <si>
    <t>Post-money valuation</t>
  </si>
  <si>
    <t>Pre-money valuation</t>
  </si>
  <si>
    <t>X</t>
  </si>
  <si>
    <t>Exit Value</t>
  </si>
  <si>
    <t>Fundamentals of Entrepreneurial Finance</t>
  </si>
  <si>
    <t>© 2020 Marco Da Rin and Thomas Hellmann</t>
  </si>
  <si>
    <t>Chapter 04</t>
  </si>
  <si>
    <t>The mechanics of ownership and valuation</t>
  </si>
  <si>
    <t>Pre-money valuation:</t>
  </si>
  <si>
    <t>Post-money valuation:</t>
  </si>
  <si>
    <t xml:space="preserve"> </t>
  </si>
  <si>
    <t>Investment</t>
  </si>
  <si>
    <r>
      <t>F</t>
    </r>
    <r>
      <rPr>
        <vertAlign val="subscript"/>
        <sz val="12"/>
        <color theme="1"/>
        <rFont val="Calibri"/>
        <family val="2"/>
        <scheme val="minor"/>
      </rPr>
      <t>INV</t>
    </r>
  </si>
  <si>
    <r>
      <t>F</t>
    </r>
    <r>
      <rPr>
        <vertAlign val="subscript"/>
        <sz val="12"/>
        <color theme="1"/>
        <rFont val="Calibri"/>
        <family val="2"/>
        <scheme val="minor"/>
      </rPr>
      <t>PRE</t>
    </r>
  </si>
  <si>
    <r>
      <t>F</t>
    </r>
    <r>
      <rPr>
        <vertAlign val="subscript"/>
        <sz val="12"/>
        <color theme="1"/>
        <rFont val="Calibri"/>
        <family val="2"/>
        <scheme val="minor"/>
      </rPr>
      <t>SOP</t>
    </r>
  </si>
  <si>
    <r>
      <t>S</t>
    </r>
    <r>
      <rPr>
        <vertAlign val="subscript"/>
        <sz val="12"/>
        <color theme="1"/>
        <rFont val="Calibri"/>
        <family val="2"/>
        <scheme val="minor"/>
      </rPr>
      <t>INV</t>
    </r>
  </si>
  <si>
    <r>
      <t>S</t>
    </r>
    <r>
      <rPr>
        <vertAlign val="subscript"/>
        <sz val="12"/>
        <color theme="1"/>
        <rFont val="Calibri"/>
        <family val="2"/>
        <scheme val="minor"/>
      </rPr>
      <t>POST</t>
    </r>
  </si>
  <si>
    <r>
      <t>S</t>
    </r>
    <r>
      <rPr>
        <vertAlign val="subscript"/>
        <sz val="12"/>
        <color theme="1"/>
        <rFont val="Calibri"/>
        <family val="2"/>
        <scheme val="minor"/>
      </rPr>
      <t>PRE</t>
    </r>
  </si>
  <si>
    <r>
      <t>S</t>
    </r>
    <r>
      <rPr>
        <vertAlign val="subscript"/>
        <sz val="12"/>
        <color theme="1"/>
        <rFont val="Calibri"/>
        <family val="2"/>
        <scheme val="minor"/>
      </rPr>
      <t>SOP</t>
    </r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</si>
  <si>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</si>
  <si>
    <r>
      <t>V</t>
    </r>
    <r>
      <rPr>
        <vertAlign val="subscript"/>
        <sz val="12"/>
        <color theme="1"/>
        <rFont val="Calibri"/>
        <family val="2"/>
        <scheme val="minor"/>
      </rPr>
      <t>PRE</t>
    </r>
  </si>
  <si>
    <r>
      <t>I = F</t>
    </r>
    <r>
      <rPr>
        <vertAlign val="subscript"/>
        <sz val="12"/>
        <color theme="1"/>
        <rFont val="Calibri"/>
        <family val="2"/>
        <scheme val="minor"/>
      </rPr>
      <t>INV</t>
    </r>
    <r>
      <rPr>
        <sz val="12"/>
        <color theme="1"/>
        <rFont val="Calibri"/>
        <family val="2"/>
        <scheme val="minor"/>
      </rPr>
      <t xml:space="preserve"> * V</t>
    </r>
    <r>
      <rPr>
        <vertAlign val="subscript"/>
        <sz val="12"/>
        <color theme="1"/>
        <rFont val="Calibri"/>
        <family val="2"/>
        <scheme val="minor"/>
      </rPr>
      <t>POST</t>
    </r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</si>
  <si>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I /F</t>
    </r>
    <r>
      <rPr>
        <vertAlign val="subscript"/>
        <sz val="12"/>
        <color theme="1"/>
        <rFont val="Calibri"/>
        <family val="2"/>
        <scheme val="minor"/>
      </rPr>
      <t>INV</t>
    </r>
  </si>
  <si>
    <t>Downside vs. Upside Protection</t>
  </si>
  <si>
    <t>green background = input cells (from which formulas derive results)</t>
  </si>
  <si>
    <t>Pre-money and post-money valuation</t>
  </si>
  <si>
    <t>(this table replicates and extends material in section 4.1.1 of the book)</t>
  </si>
  <si>
    <r>
      <t>V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= 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- I</t>
    </r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</si>
  <si>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V</t>
    </r>
    <r>
      <rPr>
        <vertAlign val="subscript"/>
        <sz val="12"/>
        <color theme="1"/>
        <rFont val="Calibri"/>
        <family val="2"/>
        <scheme val="minor"/>
      </rPr>
      <t xml:space="preserve">PRE </t>
    </r>
    <r>
      <rPr>
        <sz val="12"/>
        <color theme="1"/>
        <rFont val="Calibri"/>
        <family val="2"/>
        <scheme val="minor"/>
      </rPr>
      <t>+ I</t>
    </r>
  </si>
  <si>
    <t>Investment:</t>
  </si>
  <si>
    <t>(this table replicates and extends material in section 4.1.2 of the book)</t>
  </si>
  <si>
    <r>
      <t>S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+ S</t>
    </r>
    <r>
      <rPr>
        <vertAlign val="subscript"/>
        <sz val="12"/>
        <color theme="1"/>
        <rFont val="Calibri"/>
        <family val="2"/>
        <scheme val="minor"/>
      </rPr>
      <t>INV</t>
    </r>
  </si>
  <si>
    <t>Number of shares outstanding after the investment round:</t>
  </si>
  <si>
    <r>
      <t>Number of shares of new investors (S</t>
    </r>
    <r>
      <rPr>
        <vertAlign val="subscript"/>
        <sz val="12"/>
        <color theme="1"/>
        <rFont val="Calibri"/>
        <family val="2"/>
        <scheme val="minor"/>
      </rPr>
      <t>INV</t>
    </r>
    <r>
      <rPr>
        <sz val="12"/>
        <color theme="1"/>
        <rFont val="Calibri"/>
        <family val="2"/>
        <scheme val="minor"/>
      </rPr>
      <t>)</t>
    </r>
  </si>
  <si>
    <r>
      <t>Number of shares of pre-investment shareholders (S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>)</t>
    </r>
  </si>
  <si>
    <t>Investment amount (I)</t>
  </si>
  <si>
    <t>Share price (P):</t>
  </si>
  <si>
    <r>
      <t>P = I/S</t>
    </r>
    <r>
      <rPr>
        <vertAlign val="subscript"/>
        <sz val="12"/>
        <color theme="1"/>
        <rFont val="Calibri"/>
        <family val="2"/>
        <scheme val="minor"/>
      </rPr>
      <t>INV</t>
    </r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</si>
  <si>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P * S</t>
    </r>
    <r>
      <rPr>
        <vertAlign val="subscript"/>
        <sz val="12"/>
        <color theme="1"/>
        <rFont val="Calibri"/>
        <family val="2"/>
        <scheme val="minor"/>
      </rPr>
      <t>POST</t>
    </r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</si>
  <si>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P * S</t>
    </r>
    <r>
      <rPr>
        <vertAlign val="subscript"/>
        <sz val="12"/>
        <color theme="1"/>
        <rFont val="Calibri"/>
        <family val="2"/>
        <scheme val="minor"/>
      </rPr>
      <t>PRE</t>
    </r>
  </si>
  <si>
    <r>
      <t>Ownership fraction of pre-investment shareholders (F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>):</t>
    </r>
  </si>
  <si>
    <r>
      <t>F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= 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>/S</t>
    </r>
    <r>
      <rPr>
        <vertAlign val="subscript"/>
        <sz val="12"/>
        <color theme="1"/>
        <rFont val="Calibri"/>
        <family val="2"/>
        <scheme val="minor"/>
      </rPr>
      <t>POST</t>
    </r>
  </si>
  <si>
    <r>
      <t>Ownership fraction of new investors (F</t>
    </r>
    <r>
      <rPr>
        <vertAlign val="subscript"/>
        <sz val="12"/>
        <color theme="1"/>
        <rFont val="Calibri"/>
        <family val="2"/>
        <scheme val="minor"/>
      </rPr>
      <t>INV</t>
    </r>
    <r>
      <rPr>
        <sz val="12"/>
        <color theme="1"/>
        <rFont val="Calibri"/>
        <family val="2"/>
        <scheme val="minor"/>
      </rPr>
      <t>):</t>
    </r>
  </si>
  <si>
    <r>
      <t>F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>/S</t>
    </r>
    <r>
      <rPr>
        <vertAlign val="subscript"/>
        <sz val="12"/>
        <color theme="1"/>
        <rFont val="Calibri"/>
        <family val="2"/>
        <scheme val="minor"/>
      </rPr>
      <t>POST</t>
    </r>
  </si>
  <si>
    <t>(this table replicates and extends material in section 4.1.3 of the book)</t>
  </si>
  <si>
    <r>
      <t>S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+ S</t>
    </r>
    <r>
      <rPr>
        <vertAlign val="subscript"/>
        <sz val="12"/>
        <color theme="1"/>
        <rFont val="Calibri"/>
        <family val="2"/>
        <scheme val="minor"/>
      </rPr>
      <t>INV</t>
    </r>
    <r>
      <rPr>
        <sz val="12"/>
        <color theme="1"/>
        <rFont val="Calibri"/>
        <family val="2"/>
        <scheme val="minor"/>
      </rPr>
      <t xml:space="preserve"> + S</t>
    </r>
    <r>
      <rPr>
        <vertAlign val="subscript"/>
        <sz val="12"/>
        <color theme="1"/>
        <rFont val="Calibri"/>
        <family val="2"/>
        <scheme val="minor"/>
      </rPr>
      <t>SOP</t>
    </r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</si>
  <si>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P * (S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+ S</t>
    </r>
    <r>
      <rPr>
        <vertAlign val="subscript"/>
        <sz val="12"/>
        <color theme="1"/>
        <rFont val="Calibri"/>
        <family val="2"/>
        <scheme val="minor"/>
      </rPr>
      <t>SOP</t>
    </r>
    <r>
      <rPr>
        <sz val="12"/>
        <color theme="1"/>
        <rFont val="Calibri"/>
        <family val="2"/>
        <scheme val="minor"/>
      </rPr>
      <t>)</t>
    </r>
  </si>
  <si>
    <r>
      <t>Ownership fraction of the stock options pool (F</t>
    </r>
    <r>
      <rPr>
        <vertAlign val="subscript"/>
        <sz val="12"/>
        <color theme="1"/>
        <rFont val="Calibri"/>
        <family val="2"/>
        <scheme val="minor"/>
      </rPr>
      <t>SOP</t>
    </r>
    <r>
      <rPr>
        <sz val="12"/>
        <color theme="1"/>
        <rFont val="Calibri"/>
        <family val="2"/>
        <scheme val="minor"/>
      </rPr>
      <t>):</t>
    </r>
  </si>
  <si>
    <r>
      <t>F</t>
    </r>
    <r>
      <rPr>
        <vertAlign val="subscript"/>
        <sz val="12"/>
        <color theme="1"/>
        <rFont val="Calibri"/>
        <family val="2"/>
        <scheme val="minor"/>
      </rPr>
      <t>SOP</t>
    </r>
    <r>
      <rPr>
        <sz val="12"/>
        <color theme="1"/>
        <rFont val="Calibri"/>
        <family val="2"/>
        <scheme val="minor"/>
      </rPr>
      <t xml:space="preserve"> = S</t>
    </r>
    <r>
      <rPr>
        <vertAlign val="subscript"/>
        <sz val="12"/>
        <color theme="1"/>
        <rFont val="Calibri"/>
        <family val="2"/>
        <scheme val="minor"/>
      </rPr>
      <t>SOP</t>
    </r>
    <r>
      <rPr>
        <sz val="12"/>
        <color theme="1"/>
        <rFont val="Calibri"/>
        <family val="2"/>
        <scheme val="minor"/>
      </rPr>
      <t xml:space="preserve"> /S</t>
    </r>
    <r>
      <rPr>
        <vertAlign val="subscript"/>
        <sz val="12"/>
        <color theme="1"/>
        <rFont val="Calibri"/>
        <family val="2"/>
        <scheme val="minor"/>
      </rPr>
      <t>POST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</si>
</sst>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8" tint="-0.499984740745262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9" fontId="4" fillId="2" borderId="0" xfId="0" applyNumberFormat="1" applyFont="1" applyFill="1"/>
    <xf numFmtId="3" fontId="4" fillId="2" borderId="0" xfId="0" applyNumberFormat="1" applyFont="1" applyFill="1"/>
    <xf numFmtId="3" fontId="4" fillId="0" borderId="0" xfId="0" applyNumberFormat="1" applyFont="1"/>
    <xf numFmtId="4" fontId="4" fillId="0" borderId="0" xfId="0" applyNumberFormat="1" applyFont="1"/>
    <xf numFmtId="9" fontId="4" fillId="0" borderId="0" xfId="0" applyNumberFormat="1" applyFont="1"/>
    <xf numFmtId="2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0</xdr:rowOff>
    </xdr:from>
    <xdr:to>
      <xdr:col>0</xdr:col>
      <xdr:colOff>419100</xdr:colOff>
      <xdr:row>1</xdr:row>
      <xdr:rowOff>205740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" y="0"/>
          <a:ext cx="396240" cy="396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7" sqref="A7"/>
    </sheetView>
  </sheetViews>
  <sheetFormatPr defaultRowHeight="14.4" x14ac:dyDescent="0.3"/>
  <cols>
    <col min="1" max="1" width="6.21875" customWidth="1"/>
  </cols>
  <sheetData>
    <row r="1" spans="1:2" ht="15" customHeight="1" x14ac:dyDescent="0.3"/>
    <row r="2" spans="1:2" ht="18.600000000000001" customHeight="1" x14ac:dyDescent="0.3"/>
    <row r="3" spans="1:2" ht="15.6" customHeight="1" x14ac:dyDescent="0.35">
      <c r="A3" s="2" t="s">
        <v>27</v>
      </c>
      <c r="B3" s="3"/>
    </row>
    <row r="4" spans="1:2" ht="18" x14ac:dyDescent="0.35">
      <c r="A4" s="2" t="s">
        <v>28</v>
      </c>
    </row>
    <row r="5" spans="1:2" ht="18" x14ac:dyDescent="0.35">
      <c r="A5" s="2" t="s">
        <v>29</v>
      </c>
    </row>
    <row r="6" spans="1:2" ht="18" x14ac:dyDescent="0.35">
      <c r="A6" s="2" t="s">
        <v>30</v>
      </c>
    </row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9"/>
  <sheetViews>
    <sheetView tabSelected="1" workbookViewId="0">
      <selection activeCell="C24" sqref="C24"/>
    </sheetView>
  </sheetViews>
  <sheetFormatPr defaultRowHeight="15.6" x14ac:dyDescent="0.3"/>
  <cols>
    <col min="1" max="2" width="8.88671875" style="4"/>
    <col min="3" max="3" width="51.109375" style="4" bestFit="1" customWidth="1"/>
    <col min="4" max="4" width="40.88671875" style="4" customWidth="1"/>
    <col min="5" max="16384" width="8.88671875" style="4"/>
  </cols>
  <sheetData>
    <row r="2" spans="2:3" x14ac:dyDescent="0.3">
      <c r="B2" s="4" t="s">
        <v>0</v>
      </c>
      <c r="C2" s="4" t="s">
        <v>1</v>
      </c>
    </row>
    <row r="3" spans="2:3" x14ac:dyDescent="0.3">
      <c r="B3" s="4" t="s">
        <v>2</v>
      </c>
      <c r="C3" s="4" t="s">
        <v>3</v>
      </c>
    </row>
    <row r="4" spans="2:3" x14ac:dyDescent="0.3">
      <c r="B4" s="4" t="s">
        <v>4</v>
      </c>
      <c r="C4" s="4" t="s">
        <v>5</v>
      </c>
    </row>
    <row r="5" spans="2:3" ht="18" x14ac:dyDescent="0.3">
      <c r="B5" s="5" t="s">
        <v>35</v>
      </c>
      <c r="C5" s="4" t="s">
        <v>6</v>
      </c>
    </row>
    <row r="6" spans="2:3" ht="18" x14ac:dyDescent="0.3">
      <c r="B6" s="5" t="s">
        <v>36</v>
      </c>
      <c r="C6" s="4" t="s">
        <v>7</v>
      </c>
    </row>
    <row r="7" spans="2:3" ht="18" x14ac:dyDescent="0.3">
      <c r="B7" s="5" t="s">
        <v>37</v>
      </c>
      <c r="C7" s="4" t="s">
        <v>8</v>
      </c>
    </row>
    <row r="8" spans="2:3" x14ac:dyDescent="0.3">
      <c r="B8" s="5" t="s">
        <v>9</v>
      </c>
      <c r="C8" s="4" t="s">
        <v>10</v>
      </c>
    </row>
    <row r="9" spans="2:3" x14ac:dyDescent="0.3">
      <c r="B9" s="4" t="s">
        <v>11</v>
      </c>
      <c r="C9" s="4" t="s">
        <v>12</v>
      </c>
    </row>
    <row r="10" spans="2:3" x14ac:dyDescent="0.3">
      <c r="B10" s="4" t="s">
        <v>13</v>
      </c>
      <c r="C10" s="4" t="s">
        <v>14</v>
      </c>
    </row>
    <row r="11" spans="2:3" ht="18" x14ac:dyDescent="0.3">
      <c r="B11" s="5" t="s">
        <v>38</v>
      </c>
      <c r="C11" s="4" t="s">
        <v>15</v>
      </c>
    </row>
    <row r="12" spans="2:3" ht="18" x14ac:dyDescent="0.3">
      <c r="B12" s="5" t="s">
        <v>39</v>
      </c>
      <c r="C12" s="4" t="s">
        <v>16</v>
      </c>
    </row>
    <row r="13" spans="2:3" ht="18" x14ac:dyDescent="0.3">
      <c r="B13" s="5" t="s">
        <v>40</v>
      </c>
      <c r="C13" s="4" t="s">
        <v>17</v>
      </c>
    </row>
    <row r="14" spans="2:3" ht="18" x14ac:dyDescent="0.3">
      <c r="B14" s="5" t="s">
        <v>41</v>
      </c>
      <c r="C14" s="4" t="s">
        <v>18</v>
      </c>
    </row>
    <row r="15" spans="2:3" x14ac:dyDescent="0.3">
      <c r="B15" s="4" t="s">
        <v>19</v>
      </c>
      <c r="C15" s="4" t="s">
        <v>20</v>
      </c>
    </row>
    <row r="16" spans="2:3" x14ac:dyDescent="0.3">
      <c r="B16" s="4" t="s">
        <v>21</v>
      </c>
      <c r="C16" s="4" t="s">
        <v>22</v>
      </c>
    </row>
    <row r="17" spans="2:3" ht="18" x14ac:dyDescent="0.3">
      <c r="B17" s="5" t="s">
        <v>42</v>
      </c>
      <c r="C17" s="4" t="s">
        <v>23</v>
      </c>
    </row>
    <row r="18" spans="2:3" ht="18" x14ac:dyDescent="0.3">
      <c r="B18" s="5" t="s">
        <v>43</v>
      </c>
      <c r="C18" s="4" t="s">
        <v>24</v>
      </c>
    </row>
    <row r="19" spans="2:3" x14ac:dyDescent="0.3">
      <c r="B19" s="4" t="s">
        <v>25</v>
      </c>
      <c r="C19" s="4" t="s">
        <v>26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14" sqref="A14"/>
    </sheetView>
  </sheetViews>
  <sheetFormatPr defaultRowHeight="15.6" x14ac:dyDescent="0.3"/>
  <cols>
    <col min="1" max="1" width="66.77734375" style="4" customWidth="1"/>
    <col min="2" max="2" width="15.21875" style="4" customWidth="1"/>
    <col min="3" max="3" width="12.21875" style="4" customWidth="1"/>
    <col min="4" max="4" width="49.6640625" style="4" bestFit="1" customWidth="1"/>
    <col min="5" max="5" width="14.6640625" style="4" bestFit="1" customWidth="1"/>
    <col min="6" max="6" width="9.88671875" style="4" bestFit="1" customWidth="1"/>
    <col min="7" max="16384" width="8.88671875" style="4"/>
  </cols>
  <sheetData>
    <row r="1" spans="1:10" s="7" customFormat="1" ht="18" x14ac:dyDescent="0.35">
      <c r="A1" s="6" t="s">
        <v>48</v>
      </c>
      <c r="E1" s="8"/>
      <c r="F1" s="8"/>
      <c r="G1" s="8"/>
      <c r="H1" s="8"/>
      <c r="I1" s="8"/>
      <c r="J1" s="8"/>
    </row>
    <row r="2" spans="1:10" s="7" customFormat="1" ht="18" x14ac:dyDescent="0.35">
      <c r="A2" s="6" t="s">
        <v>49</v>
      </c>
      <c r="E2" s="8"/>
      <c r="F2" s="8"/>
      <c r="G2" s="8"/>
      <c r="H2" s="8"/>
      <c r="I2" s="8"/>
      <c r="J2" s="8"/>
    </row>
    <row r="3" spans="1:10" s="11" customFormat="1" x14ac:dyDescent="0.3">
      <c r="A3" s="9" t="s">
        <v>47</v>
      </c>
      <c r="B3" s="10"/>
      <c r="E3" s="12"/>
      <c r="F3" s="12"/>
      <c r="G3" s="12"/>
      <c r="H3" s="12"/>
      <c r="I3" s="12"/>
      <c r="J3" s="12"/>
    </row>
    <row r="5" spans="1:10" x14ac:dyDescent="0.3">
      <c r="A5" s="4" t="s">
        <v>34</v>
      </c>
      <c r="B5" s="14">
        <v>500000</v>
      </c>
    </row>
    <row r="6" spans="1:10" x14ac:dyDescent="0.3">
      <c r="A6" s="4" t="s">
        <v>7</v>
      </c>
      <c r="B6" s="13">
        <v>0.4</v>
      </c>
    </row>
    <row r="8" spans="1:10" ht="18" x14ac:dyDescent="0.3">
      <c r="A8" s="4" t="s">
        <v>32</v>
      </c>
      <c r="B8" s="5" t="s">
        <v>45</v>
      </c>
      <c r="C8" s="15">
        <f>B5/B6</f>
        <v>1250000</v>
      </c>
    </row>
    <row r="9" spans="1:10" ht="18" x14ac:dyDescent="0.3">
      <c r="A9" s="4" t="s">
        <v>31</v>
      </c>
      <c r="B9" s="5" t="s">
        <v>50</v>
      </c>
      <c r="C9" s="15">
        <f>C8 -B5</f>
        <v>750000</v>
      </c>
    </row>
    <row r="10" spans="1:10" ht="18" x14ac:dyDescent="0.3">
      <c r="A10" s="4" t="s">
        <v>32</v>
      </c>
      <c r="B10" s="5" t="s">
        <v>51</v>
      </c>
      <c r="C10" s="15">
        <f>C9+B5</f>
        <v>1250000</v>
      </c>
    </row>
    <row r="11" spans="1:10" ht="18" x14ac:dyDescent="0.3">
      <c r="A11" s="4" t="s">
        <v>52</v>
      </c>
      <c r="B11" s="5" t="s">
        <v>44</v>
      </c>
      <c r="C11" s="15">
        <f>B6*C8</f>
        <v>500000</v>
      </c>
    </row>
    <row r="12" spans="1:10" x14ac:dyDescent="0.3">
      <c r="B12" s="5"/>
    </row>
    <row r="13" spans="1:10" x14ac:dyDescent="0.3">
      <c r="B13" s="5"/>
    </row>
    <row r="16" spans="1:10" x14ac:dyDescent="0.3">
      <c r="B16" s="5"/>
    </row>
    <row r="17" spans="2:2" x14ac:dyDescent="0.3">
      <c r="B17" s="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10" sqref="A10:XFD10"/>
    </sheetView>
  </sheetViews>
  <sheetFormatPr defaultRowHeight="14.4" x14ac:dyDescent="0.3"/>
  <cols>
    <col min="1" max="1" width="66.5546875" customWidth="1"/>
    <col min="2" max="2" width="16" bestFit="1" customWidth="1"/>
    <col min="3" max="3" width="9.88671875" bestFit="1" customWidth="1"/>
    <col min="4" max="4" width="56.44140625" bestFit="1" customWidth="1"/>
    <col min="5" max="5" width="17.77734375" bestFit="1" customWidth="1"/>
    <col min="6" max="6" width="13.21875" bestFit="1" customWidth="1"/>
  </cols>
  <sheetData>
    <row r="1" spans="1:10" s="7" customFormat="1" ht="18" x14ac:dyDescent="0.35">
      <c r="A1" s="6" t="s">
        <v>46</v>
      </c>
      <c r="E1" s="8"/>
      <c r="F1" s="8"/>
      <c r="G1" s="8"/>
      <c r="H1" s="8"/>
      <c r="I1" s="8"/>
      <c r="J1" s="8"/>
    </row>
    <row r="2" spans="1:10" s="7" customFormat="1" ht="18" x14ac:dyDescent="0.35">
      <c r="A2" s="6" t="s">
        <v>53</v>
      </c>
      <c r="E2" s="1"/>
      <c r="F2" s="8"/>
      <c r="G2" s="8"/>
      <c r="H2" s="8"/>
      <c r="I2" s="8"/>
      <c r="J2" s="8"/>
    </row>
    <row r="3" spans="1:10" s="11" customFormat="1" ht="15.6" x14ac:dyDescent="0.3">
      <c r="A3" s="9" t="s">
        <v>47</v>
      </c>
      <c r="B3" s="10"/>
      <c r="D3" s="4"/>
      <c r="E3" s="1"/>
      <c r="F3" s="12"/>
      <c r="G3" s="12"/>
      <c r="H3" s="12"/>
      <c r="I3" s="12"/>
      <c r="J3" s="12"/>
    </row>
    <row r="4" spans="1:10" s="4" customFormat="1" ht="15.6" x14ac:dyDescent="0.3"/>
    <row r="5" spans="1:10" s="4" customFormat="1" ht="15.6" x14ac:dyDescent="0.3"/>
    <row r="6" spans="1:10" s="4" customFormat="1" ht="18" x14ac:dyDescent="0.4">
      <c r="A6" s="4" t="s">
        <v>56</v>
      </c>
      <c r="B6" s="14">
        <v>500000</v>
      </c>
    </row>
    <row r="7" spans="1:10" s="4" customFormat="1" ht="18" x14ac:dyDescent="0.4">
      <c r="A7" s="4" t="s">
        <v>57</v>
      </c>
      <c r="B7" s="14">
        <v>750000</v>
      </c>
      <c r="H7" s="4" t="s">
        <v>33</v>
      </c>
    </row>
    <row r="8" spans="1:10" s="4" customFormat="1" ht="15.6" x14ac:dyDescent="0.3">
      <c r="A8" s="4" t="s">
        <v>58</v>
      </c>
      <c r="B8" s="14">
        <v>500000</v>
      </c>
    </row>
    <row r="9" spans="1:10" s="4" customFormat="1" ht="15.6" x14ac:dyDescent="0.3"/>
    <row r="10" spans="1:10" s="4" customFormat="1" ht="18" x14ac:dyDescent="0.3">
      <c r="A10" s="4" t="s">
        <v>55</v>
      </c>
      <c r="B10" s="5" t="s">
        <v>54</v>
      </c>
      <c r="C10" s="15">
        <f>B6+B7</f>
        <v>1250000</v>
      </c>
    </row>
    <row r="11" spans="1:10" s="4" customFormat="1" ht="18" x14ac:dyDescent="0.4">
      <c r="A11" s="4" t="s">
        <v>59</v>
      </c>
      <c r="B11" s="4" t="s">
        <v>60</v>
      </c>
      <c r="C11" s="16">
        <f>B8/B6</f>
        <v>1</v>
      </c>
    </row>
    <row r="12" spans="1:10" s="4" customFormat="1" ht="18" x14ac:dyDescent="0.4">
      <c r="A12" s="4" t="s">
        <v>32</v>
      </c>
      <c r="B12" s="4" t="s">
        <v>61</v>
      </c>
      <c r="C12" s="15">
        <f>C11*C10</f>
        <v>1250000</v>
      </c>
    </row>
    <row r="13" spans="1:10" s="4" customFormat="1" ht="18" x14ac:dyDescent="0.4">
      <c r="A13" s="4" t="s">
        <v>31</v>
      </c>
      <c r="B13" s="4" t="s">
        <v>62</v>
      </c>
      <c r="C13" s="15">
        <f>C11*B7</f>
        <v>750000</v>
      </c>
    </row>
    <row r="14" spans="1:10" s="4" customFormat="1" ht="18" x14ac:dyDescent="0.4">
      <c r="A14" s="5" t="s">
        <v>63</v>
      </c>
      <c r="B14" s="4" t="s">
        <v>64</v>
      </c>
      <c r="C14" s="17">
        <f>B7/C10</f>
        <v>0.6</v>
      </c>
    </row>
    <row r="15" spans="1:10" s="4" customFormat="1" ht="18" x14ac:dyDescent="0.4">
      <c r="A15" s="4" t="s">
        <v>65</v>
      </c>
      <c r="B15" s="4" t="s">
        <v>66</v>
      </c>
      <c r="C15" s="17">
        <f>B6/C10</f>
        <v>0.4</v>
      </c>
    </row>
    <row r="16" spans="1:10" s="4" customFormat="1" ht="15.6" x14ac:dyDescent="0.3">
      <c r="F16" s="15"/>
    </row>
    <row r="17" spans="2:6" s="4" customFormat="1" ht="15.6" x14ac:dyDescent="0.3">
      <c r="B17" s="5"/>
      <c r="F17" s="15"/>
    </row>
    <row r="18" spans="2:6" s="4" customFormat="1" ht="15.6" x14ac:dyDescent="0.3">
      <c r="B18" s="5"/>
    </row>
    <row r="19" spans="2:6" s="4" customFormat="1" ht="15.6" x14ac:dyDescent="0.3"/>
    <row r="20" spans="2:6" s="4" customFormat="1" ht="15.6" x14ac:dyDescent="0.3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workbookViewId="0">
      <selection activeCell="C26" sqref="C26"/>
    </sheetView>
  </sheetViews>
  <sheetFormatPr defaultRowHeight="14.4" x14ac:dyDescent="0.3"/>
  <cols>
    <col min="1" max="1" width="66.88671875" customWidth="1"/>
    <col min="2" max="2" width="21.88671875" bestFit="1" customWidth="1"/>
    <col min="3" max="3" width="13.77734375" customWidth="1"/>
    <col min="4" max="4" width="57" bestFit="1" customWidth="1"/>
    <col min="5" max="5" width="21.88671875" bestFit="1" customWidth="1"/>
    <col min="6" max="6" width="9.88671875" bestFit="1" customWidth="1"/>
  </cols>
  <sheetData>
    <row r="1" spans="1:23" s="7" customFormat="1" ht="18" x14ac:dyDescent="0.35">
      <c r="A1" s="6" t="s">
        <v>46</v>
      </c>
      <c r="E1" s="8"/>
      <c r="F1" s="8"/>
      <c r="G1" s="8"/>
      <c r="H1" s="8"/>
      <c r="I1" s="8"/>
      <c r="J1" s="8"/>
    </row>
    <row r="2" spans="1:23" s="7" customFormat="1" ht="18" x14ac:dyDescent="0.35">
      <c r="A2" s="6" t="s">
        <v>67</v>
      </c>
      <c r="E2" s="8"/>
      <c r="F2" s="8"/>
      <c r="G2" s="8"/>
      <c r="H2" s="8"/>
      <c r="I2" s="8"/>
      <c r="J2" s="8"/>
    </row>
    <row r="3" spans="1:23" s="11" customFormat="1" ht="15.6" x14ac:dyDescent="0.3">
      <c r="A3" s="9" t="s">
        <v>47</v>
      </c>
      <c r="B3" s="10"/>
      <c r="E3" s="12"/>
      <c r="F3" s="12"/>
      <c r="G3" s="12"/>
      <c r="H3" s="12"/>
      <c r="I3" s="12"/>
      <c r="J3" s="12"/>
    </row>
    <row r="5" spans="1:23" ht="18" x14ac:dyDescent="0.4">
      <c r="A5" s="4" t="s">
        <v>56</v>
      </c>
      <c r="B5" s="14">
        <v>500000</v>
      </c>
      <c r="C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8" x14ac:dyDescent="0.4">
      <c r="A6" s="4" t="s">
        <v>57</v>
      </c>
      <c r="B6" s="14">
        <v>750000</v>
      </c>
      <c r="C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.6" x14ac:dyDescent="0.3">
      <c r="A7" s="4" t="s">
        <v>18</v>
      </c>
      <c r="B7" s="14">
        <v>250000</v>
      </c>
      <c r="C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15.6" x14ac:dyDescent="0.3">
      <c r="A8" s="4" t="s">
        <v>59</v>
      </c>
      <c r="B8" s="18">
        <v>1</v>
      </c>
      <c r="C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5.6" x14ac:dyDescent="0.3">
      <c r="A9" s="4"/>
      <c r="B9" s="4"/>
      <c r="C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</row>
    <row r="10" spans="1:23" ht="18" x14ac:dyDescent="0.3">
      <c r="A10" s="4" t="s">
        <v>55</v>
      </c>
      <c r="B10" s="5" t="s">
        <v>68</v>
      </c>
      <c r="C10" s="15">
        <f>B5+B6+B7</f>
        <v>1500000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8" x14ac:dyDescent="0.4">
      <c r="A11" s="4" t="s">
        <v>32</v>
      </c>
      <c r="B11" s="4" t="s">
        <v>61</v>
      </c>
      <c r="C11" s="15">
        <f>B8*C10</f>
        <v>1500000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</row>
    <row r="12" spans="1:23" ht="18" x14ac:dyDescent="0.4">
      <c r="A12" s="4" t="s">
        <v>31</v>
      </c>
      <c r="B12" s="4" t="s">
        <v>69</v>
      </c>
      <c r="C12" s="15">
        <f>B8*(B5+B7)</f>
        <v>750000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</row>
    <row r="13" spans="1:23" ht="18" x14ac:dyDescent="0.4">
      <c r="A13" s="4" t="s">
        <v>70</v>
      </c>
      <c r="B13" s="5" t="s">
        <v>71</v>
      </c>
      <c r="C13" s="17">
        <f>B7/C10</f>
        <v>0.16666666666666666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18" x14ac:dyDescent="0.4">
      <c r="A14" s="5" t="s">
        <v>63</v>
      </c>
      <c r="B14" s="4" t="s">
        <v>64</v>
      </c>
      <c r="C14" s="17">
        <f>B6/C10</f>
        <v>0.5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18" x14ac:dyDescent="0.4">
      <c r="A15" s="4" t="s">
        <v>65</v>
      </c>
      <c r="B15" s="4" t="s">
        <v>66</v>
      </c>
      <c r="C15" s="17">
        <f>B5/C10</f>
        <v>0.33333333333333331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</row>
    <row r="16" spans="1:23" ht="15.6" x14ac:dyDescent="0.3">
      <c r="A16" s="4"/>
      <c r="B16" s="5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15.6" x14ac:dyDescent="0.3">
      <c r="A17" s="4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15.6" x14ac:dyDescent="0.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15.6" x14ac:dyDescent="0.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</row>
    <row r="20" spans="1:23" ht="15.6" x14ac:dyDescent="0.3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spans="1:23" ht="15.6" x14ac:dyDescent="0.3">
      <c r="A21" s="4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15.6" x14ac:dyDescent="0.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</row>
    <row r="23" spans="1:23" ht="15.6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3" ht="15.6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3" ht="15.6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</row>
    <row r="26" spans="1:23" ht="15.6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</row>
    <row r="27" spans="1:23" ht="15.6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1:23" ht="15.6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ht="15.6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</row>
    <row r="30" spans="1:23" ht="15.6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5.6" x14ac:dyDescent="0.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5.6" x14ac:dyDescent="0.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5.6" x14ac:dyDescent="0.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5.6" x14ac:dyDescent="0.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5.6" x14ac:dyDescent="0.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5.6" x14ac:dyDescent="0.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5.6" x14ac:dyDescent="0.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5.6" x14ac:dyDescent="0.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5.6" x14ac:dyDescent="0.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5.6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5.6" x14ac:dyDescent="0.3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5.6" x14ac:dyDescent="0.3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5.6" x14ac:dyDescent="0.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5.6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5.6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5.6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5.6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5.6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5.6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5.6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5.6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5.6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5.6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5.6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23" ht="15.6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15.6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.6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</row>
    <row r="58" spans="1:23" ht="15.6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</row>
    <row r="59" spans="1:23" ht="15.6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3" ht="15.6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</row>
    <row r="61" spans="1:23" ht="15.6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</row>
    <row r="62" spans="1:23" ht="15.6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ht="15.6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ht="15.6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ht="15.6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ht="15.6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ht="15.6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ht="15.6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ht="15.6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ht="15.6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ht="15.6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ht="15.6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ht="15.6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ht="15.6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ht="15.6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ht="15.6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ht="15.6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ht="15.6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ht="15.6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ht="15.6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ht="15.6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ht="15.6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ht="15.6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ht="15.6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ht="15.6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ht="15.6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ht="15.6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ht="15.6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ht="15.6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ht="15.6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ht="15.6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ht="15.6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ht="15.6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ht="15.6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ht="15.6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ht="15.6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1:23" ht="15.6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1:23" ht="15.6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1:23" ht="15.6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1:23" ht="15.6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1:23" ht="15.6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1:23" ht="15.6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1:23" ht="15.6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1:23" ht="15.6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1:23" ht="15.6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1:23" ht="15.6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1:23" ht="15.6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1:23" ht="15.6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1:23" ht="15.6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1:23" ht="15.6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1:23" ht="15.6" x14ac:dyDescent="0.3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1:23" ht="15.6" x14ac:dyDescent="0.3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1:23" ht="15.6" x14ac:dyDescent="0.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1:23" ht="15.6" x14ac:dyDescent="0.3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1:23" ht="15.6" x14ac:dyDescent="0.3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1:23" ht="15.6" x14ac:dyDescent="0.3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1:23" ht="15.6" x14ac:dyDescent="0.3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1:23" ht="15.6" x14ac:dyDescent="0.3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1:23" ht="15.6" x14ac:dyDescent="0.3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1:23" ht="15.6" x14ac:dyDescent="0.3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1:23" ht="15.6" x14ac:dyDescent="0.3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Copyright Notice</vt:lpstr>
      <vt:lpstr>Valuation Notation</vt:lpstr>
      <vt:lpstr>Pre-money and Post-money</vt:lpstr>
      <vt:lpstr>Price, shares, and ownership</vt:lpstr>
      <vt:lpstr>Including stock options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2020-06-29T20:26:34Z</dcterms:created>
  <dcterms:modified xsi:type="dcterms:W3CDTF">2020-08-09T15:49:33Z</dcterms:modified>
</cp:coreProperties>
</file>